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2025应缴费计算表" sheetId="1" r:id="rId1"/>
    <sheet name="上下限" sheetId="2" r:id="rId2"/>
  </sheets>
  <definedNames>
    <definedName name="_xlnm.Print_Area" localSheetId="0">'2025应缴费计算表'!$A$1:$H$40</definedName>
  </definedNames>
  <calcPr calcId="144525"/>
</workbook>
</file>

<file path=xl/comments1.xml><?xml version="1.0" encoding="utf-8"?>
<comments xmlns="http://schemas.openxmlformats.org/spreadsheetml/2006/main">
  <authors>
    <author>黄其新</author>
  </authors>
  <commentList>
    <comment ref="B4" authorId="0">
      <text>
        <r>
          <rPr>
            <sz val="9"/>
            <rFont val="宋体"/>
            <charset val="134"/>
          </rPr>
          <t>可录入实际工资薪金计算。</t>
        </r>
      </text>
    </comment>
    <comment ref="D7" authorId="0">
      <text>
        <r>
          <rPr>
            <sz val="9"/>
            <rFont val="宋体"/>
            <charset val="134"/>
          </rPr>
          <t>请查询录入本单位实际费率计算。</t>
        </r>
      </text>
    </comment>
    <comment ref="D8" authorId="0">
      <text>
        <r>
          <rPr>
            <sz val="9"/>
            <rFont val="宋体"/>
            <charset val="134"/>
          </rPr>
          <t>请查询录入本单位实际费率计算。</t>
        </r>
      </text>
    </comment>
    <comment ref="B15" authorId="0">
      <text>
        <r>
          <rPr>
            <sz val="9"/>
            <rFont val="宋体"/>
            <charset val="134"/>
          </rPr>
          <t>可录入实际工资薪金计算。</t>
        </r>
      </text>
    </comment>
    <comment ref="D18" authorId="0">
      <text>
        <r>
          <rPr>
            <sz val="9"/>
            <rFont val="宋体"/>
            <charset val="134"/>
          </rPr>
          <t xml:space="preserve">请查询录入本单位实际费率计算。
</t>
        </r>
      </text>
    </comment>
    <comment ref="D19" authorId="0">
      <text>
        <r>
          <rPr>
            <sz val="9"/>
            <rFont val="宋体"/>
            <charset val="134"/>
          </rPr>
          <t>请查询录入本单位实际费率计算。</t>
        </r>
      </text>
    </comment>
    <comment ref="B26" authorId="0">
      <text>
        <r>
          <rPr>
            <sz val="9"/>
            <rFont val="宋体"/>
            <charset val="134"/>
          </rPr>
          <t>可录入实际工资薪金计算。</t>
        </r>
      </text>
    </comment>
    <comment ref="D29" authorId="0">
      <text>
        <r>
          <rPr>
            <sz val="9"/>
            <rFont val="宋体"/>
            <charset val="134"/>
          </rPr>
          <t>请查询录入本单位实际费率计算。</t>
        </r>
      </text>
    </comment>
    <comment ref="D30" authorId="0">
      <text>
        <r>
          <rPr>
            <sz val="9"/>
            <rFont val="宋体"/>
            <charset val="134"/>
          </rPr>
          <t>请查询录入本单位实际费率计算。</t>
        </r>
      </text>
    </comment>
    <comment ref="B37" authorId="0">
      <text>
        <r>
          <rPr>
            <sz val="9"/>
            <rFont val="宋体"/>
            <charset val="134"/>
          </rPr>
          <t>可录入其他金额计算。</t>
        </r>
      </text>
    </comment>
  </commentList>
</comments>
</file>

<file path=xl/sharedStrings.xml><?xml version="1.0" encoding="utf-8"?>
<sst xmlns="http://schemas.openxmlformats.org/spreadsheetml/2006/main" count="82" uniqueCount="27">
  <si>
    <t>2025年度企业参加社会保险缴费金额计算表</t>
  </si>
  <si>
    <t>参保险种</t>
  </si>
  <si>
    <t>工资薪金</t>
  </si>
  <si>
    <t>缴费基数</t>
  </si>
  <si>
    <t>费率</t>
  </si>
  <si>
    <t>缴费金额</t>
  </si>
  <si>
    <t>单位</t>
  </si>
  <si>
    <t>个人</t>
  </si>
  <si>
    <t>合计</t>
  </si>
  <si>
    <t>基本养老保险</t>
  </si>
  <si>
    <t>基本医疗保险
（含生育保险）</t>
  </si>
  <si>
    <t>补充医疗保险</t>
  </si>
  <si>
    <t>失业保险</t>
  </si>
  <si>
    <t>工伤保险</t>
  </si>
  <si>
    <t>——</t>
  </si>
  <si>
    <t>合　　计</t>
  </si>
  <si>
    <r>
      <t>　　注：本表以</t>
    </r>
    <r>
      <rPr>
        <sz val="13"/>
        <color rgb="FF0000FF"/>
        <rFont val="宋体"/>
        <charset val="134"/>
      </rPr>
      <t>批发零售业</t>
    </r>
    <r>
      <rPr>
        <sz val="13"/>
        <rFont val="宋体"/>
        <charset val="134"/>
      </rPr>
      <t>（工伤保险行业风险二类，基准费率0.4%）职工</t>
    </r>
    <r>
      <rPr>
        <sz val="13"/>
        <color rgb="FF0000FF"/>
        <rFont val="宋体"/>
        <charset val="134"/>
      </rPr>
      <t>2500</t>
    </r>
    <r>
      <rPr>
        <sz val="13"/>
        <rFont val="宋体"/>
        <charset val="134"/>
      </rPr>
      <t>元工资为例。</t>
    </r>
  </si>
  <si>
    <r>
      <t>　　注：本表以</t>
    </r>
    <r>
      <rPr>
        <sz val="13"/>
        <color rgb="FF1D2CFA"/>
        <rFont val="宋体"/>
        <charset val="134"/>
      </rPr>
      <t>建筑装饰业</t>
    </r>
    <r>
      <rPr>
        <sz val="13"/>
        <rFont val="宋体"/>
        <charset val="134"/>
      </rPr>
      <t>（工伤保险行业风险五类，基准费率0.9%）职工</t>
    </r>
    <r>
      <rPr>
        <sz val="13"/>
        <color rgb="FF1D2CFA"/>
        <rFont val="宋体"/>
        <charset val="134"/>
      </rPr>
      <t>6000元</t>
    </r>
    <r>
      <rPr>
        <sz val="13"/>
        <rFont val="宋体"/>
        <charset val="134"/>
      </rPr>
      <t>工资为例。</t>
    </r>
  </si>
  <si>
    <t>2025年度个体工商户参加社会保险缴费金额计算表</t>
  </si>
  <si>
    <r>
      <t>　　注：本表以</t>
    </r>
    <r>
      <rPr>
        <sz val="13"/>
        <color rgb="FF0000FF"/>
        <rFont val="宋体"/>
        <charset val="134"/>
      </rPr>
      <t>餐饮业</t>
    </r>
    <r>
      <rPr>
        <sz val="13"/>
        <rFont val="宋体"/>
        <charset val="134"/>
      </rPr>
      <t>（工伤保险行业风险二类，基准费率0.4%）职工</t>
    </r>
    <r>
      <rPr>
        <sz val="13"/>
        <color rgb="FF0000FF"/>
        <rFont val="宋体"/>
        <charset val="134"/>
      </rPr>
      <t>3000</t>
    </r>
    <r>
      <rPr>
        <sz val="13"/>
        <rFont val="宋体"/>
        <charset val="134"/>
      </rPr>
      <t>元工资为例。</t>
    </r>
  </si>
  <si>
    <t>2025年度灵活就业人员参加社会保险缴费金额计算表</t>
  </si>
  <si>
    <t>缴费工资</t>
  </si>
  <si>
    <t>基本养老保险
(按下限计算)</t>
  </si>
  <si>
    <t>基本医疗保险</t>
  </si>
  <si>
    <t>缴费基数(上限)</t>
  </si>
  <si>
    <t>缴费基数(下限)</t>
  </si>
  <si>
    <t>基本医疗保险（含生育保险）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</si>
</sst>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%"/>
    <numFmt numFmtId="177" formatCode="0.00_ "/>
    <numFmt numFmtId="178" formatCode="0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sz val="10"/>
      <name val="宋体"/>
      <charset val="134"/>
    </font>
    <font>
      <sz val="13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3"/>
      <color rgb="FF0000FF"/>
      <name val="宋体"/>
      <charset val="134"/>
    </font>
    <font>
      <sz val="13"/>
      <color rgb="FF1D2CFA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0" xfId="49" applyAlignment="1">
      <alignment horizontal="left" vertical="center"/>
    </xf>
    <xf numFmtId="0" fontId="2" fillId="0" borderId="0" xfId="49">
      <alignment vertical="center"/>
    </xf>
    <xf numFmtId="0" fontId="3" fillId="0" borderId="0" xfId="49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0" borderId="2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10" fontId="2" fillId="2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vertical="center"/>
    </xf>
    <xf numFmtId="177" fontId="1" fillId="0" borderId="2" xfId="0" applyNumberFormat="1" applyFont="1" applyFill="1" applyBorder="1" applyAlignment="1">
      <alignment horizontal="right" vertical="center"/>
    </xf>
    <xf numFmtId="0" fontId="5" fillId="0" borderId="0" xfId="49" applyFont="1" applyAlignment="1">
      <alignment horizontal="justify" vertical="center" wrapText="1"/>
    </xf>
    <xf numFmtId="0" fontId="5" fillId="0" borderId="0" xfId="49" applyFont="1" applyAlignment="1">
      <alignment horizontal="justify" vertical="center"/>
    </xf>
    <xf numFmtId="0" fontId="5" fillId="0" borderId="0" xfId="49" applyFont="1" applyAlignment="1">
      <alignment horizontal="left" vertical="center"/>
    </xf>
    <xf numFmtId="0" fontId="5" fillId="0" borderId="0" xfId="49" applyFont="1" applyAlignment="1">
      <alignment vertical="center"/>
    </xf>
    <xf numFmtId="177" fontId="5" fillId="0" borderId="0" xfId="49" applyNumberFormat="1" applyFont="1" applyAlignment="1">
      <alignment horizontal="right" vertical="center"/>
    </xf>
    <xf numFmtId="0" fontId="2" fillId="0" borderId="0" xfId="49" applyAlignment="1">
      <alignment horizontal="justify" vertical="center"/>
    </xf>
    <xf numFmtId="177" fontId="5" fillId="0" borderId="0" xfId="49" applyNumberFormat="1" applyFont="1" applyBorder="1" applyAlignment="1">
      <alignment horizontal="center" vertical="center"/>
    </xf>
    <xf numFmtId="178" fontId="5" fillId="0" borderId="0" xfId="49" applyNumberFormat="1" applyFont="1" applyBorder="1" applyAlignment="1">
      <alignment horizontal="center" vertical="center"/>
    </xf>
    <xf numFmtId="177" fontId="5" fillId="0" borderId="0" xfId="49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1D2C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1"/>
  <sheetViews>
    <sheetView tabSelected="1" workbookViewId="0">
      <selection activeCell="A11" sqref="A11"/>
    </sheetView>
  </sheetViews>
  <sheetFormatPr defaultColWidth="9" defaultRowHeight="15.6"/>
  <cols>
    <col min="1" max="1" width="22.5" style="5" customWidth="1"/>
    <col min="2" max="3" width="9.87037037037037" style="5" customWidth="1"/>
    <col min="4" max="5" width="9.12962962962963" style="6" customWidth="1"/>
    <col min="6" max="6" width="12" style="6" customWidth="1"/>
    <col min="7" max="8" width="10.75" style="6" customWidth="1"/>
    <col min="9" max="256" width="9" style="6"/>
    <col min="257" max="257" width="21.6296296296296" style="6" customWidth="1"/>
    <col min="258" max="259" width="9.12962962962963" style="6" customWidth="1"/>
    <col min="260" max="262" width="9.62962962962963" style="6" customWidth="1"/>
    <col min="263" max="512" width="9" style="6"/>
    <col min="513" max="513" width="21.6296296296296" style="6" customWidth="1"/>
    <col min="514" max="515" width="9.12962962962963" style="6" customWidth="1"/>
    <col min="516" max="518" width="9.62962962962963" style="6" customWidth="1"/>
    <col min="519" max="768" width="9" style="6"/>
    <col min="769" max="769" width="21.6296296296296" style="6" customWidth="1"/>
    <col min="770" max="771" width="9.12962962962963" style="6" customWidth="1"/>
    <col min="772" max="774" width="9.62962962962963" style="6" customWidth="1"/>
    <col min="775" max="1024" width="9" style="6"/>
    <col min="1025" max="1025" width="21.6296296296296" style="6" customWidth="1"/>
    <col min="1026" max="1027" width="9.12962962962963" style="6" customWidth="1"/>
    <col min="1028" max="1030" width="9.62962962962963" style="6" customWidth="1"/>
    <col min="1031" max="1280" width="9" style="6"/>
    <col min="1281" max="1281" width="21.6296296296296" style="6" customWidth="1"/>
    <col min="1282" max="1283" width="9.12962962962963" style="6" customWidth="1"/>
    <col min="1284" max="1286" width="9.62962962962963" style="6" customWidth="1"/>
    <col min="1287" max="1536" width="9" style="6"/>
    <col min="1537" max="1537" width="21.6296296296296" style="6" customWidth="1"/>
    <col min="1538" max="1539" width="9.12962962962963" style="6" customWidth="1"/>
    <col min="1540" max="1542" width="9.62962962962963" style="6" customWidth="1"/>
    <col min="1543" max="1792" width="9" style="6"/>
    <col min="1793" max="1793" width="21.6296296296296" style="6" customWidth="1"/>
    <col min="1794" max="1795" width="9.12962962962963" style="6" customWidth="1"/>
    <col min="1796" max="1798" width="9.62962962962963" style="6" customWidth="1"/>
    <col min="1799" max="2048" width="9" style="6"/>
    <col min="2049" max="2049" width="21.6296296296296" style="6" customWidth="1"/>
    <col min="2050" max="2051" width="9.12962962962963" style="6" customWidth="1"/>
    <col min="2052" max="2054" width="9.62962962962963" style="6" customWidth="1"/>
    <col min="2055" max="2304" width="9" style="6"/>
    <col min="2305" max="2305" width="21.6296296296296" style="6" customWidth="1"/>
    <col min="2306" max="2307" width="9.12962962962963" style="6" customWidth="1"/>
    <col min="2308" max="2310" width="9.62962962962963" style="6" customWidth="1"/>
    <col min="2311" max="2560" width="9" style="6"/>
    <col min="2561" max="2561" width="21.6296296296296" style="6" customWidth="1"/>
    <col min="2562" max="2563" width="9.12962962962963" style="6" customWidth="1"/>
    <col min="2564" max="2566" width="9.62962962962963" style="6" customWidth="1"/>
    <col min="2567" max="2816" width="9" style="6"/>
    <col min="2817" max="2817" width="21.6296296296296" style="6" customWidth="1"/>
    <col min="2818" max="2819" width="9.12962962962963" style="6" customWidth="1"/>
    <col min="2820" max="2822" width="9.62962962962963" style="6" customWidth="1"/>
    <col min="2823" max="3072" width="9" style="6"/>
    <col min="3073" max="3073" width="21.6296296296296" style="6" customWidth="1"/>
    <col min="3074" max="3075" width="9.12962962962963" style="6" customWidth="1"/>
    <col min="3076" max="3078" width="9.62962962962963" style="6" customWidth="1"/>
    <col min="3079" max="3328" width="9" style="6"/>
    <col min="3329" max="3329" width="21.6296296296296" style="6" customWidth="1"/>
    <col min="3330" max="3331" width="9.12962962962963" style="6" customWidth="1"/>
    <col min="3332" max="3334" width="9.62962962962963" style="6" customWidth="1"/>
    <col min="3335" max="3584" width="9" style="6"/>
    <col min="3585" max="3585" width="21.6296296296296" style="6" customWidth="1"/>
    <col min="3586" max="3587" width="9.12962962962963" style="6" customWidth="1"/>
    <col min="3588" max="3590" width="9.62962962962963" style="6" customWidth="1"/>
    <col min="3591" max="3840" width="9" style="6"/>
    <col min="3841" max="3841" width="21.6296296296296" style="6" customWidth="1"/>
    <col min="3842" max="3843" width="9.12962962962963" style="6" customWidth="1"/>
    <col min="3844" max="3846" width="9.62962962962963" style="6" customWidth="1"/>
    <col min="3847" max="4096" width="9" style="6"/>
    <col min="4097" max="4097" width="21.6296296296296" style="6" customWidth="1"/>
    <col min="4098" max="4099" width="9.12962962962963" style="6" customWidth="1"/>
    <col min="4100" max="4102" width="9.62962962962963" style="6" customWidth="1"/>
    <col min="4103" max="4352" width="9" style="6"/>
    <col min="4353" max="4353" width="21.6296296296296" style="6" customWidth="1"/>
    <col min="4354" max="4355" width="9.12962962962963" style="6" customWidth="1"/>
    <col min="4356" max="4358" width="9.62962962962963" style="6" customWidth="1"/>
    <col min="4359" max="4608" width="9" style="6"/>
    <col min="4609" max="4609" width="21.6296296296296" style="6" customWidth="1"/>
    <col min="4610" max="4611" width="9.12962962962963" style="6" customWidth="1"/>
    <col min="4612" max="4614" width="9.62962962962963" style="6" customWidth="1"/>
    <col min="4615" max="4864" width="9" style="6"/>
    <col min="4865" max="4865" width="21.6296296296296" style="6" customWidth="1"/>
    <col min="4866" max="4867" width="9.12962962962963" style="6" customWidth="1"/>
    <col min="4868" max="4870" width="9.62962962962963" style="6" customWidth="1"/>
    <col min="4871" max="5120" width="9" style="6"/>
    <col min="5121" max="5121" width="21.6296296296296" style="6" customWidth="1"/>
    <col min="5122" max="5123" width="9.12962962962963" style="6" customWidth="1"/>
    <col min="5124" max="5126" width="9.62962962962963" style="6" customWidth="1"/>
    <col min="5127" max="5376" width="9" style="6"/>
    <col min="5377" max="5377" width="21.6296296296296" style="6" customWidth="1"/>
    <col min="5378" max="5379" width="9.12962962962963" style="6" customWidth="1"/>
    <col min="5380" max="5382" width="9.62962962962963" style="6" customWidth="1"/>
    <col min="5383" max="5632" width="9" style="6"/>
    <col min="5633" max="5633" width="21.6296296296296" style="6" customWidth="1"/>
    <col min="5634" max="5635" width="9.12962962962963" style="6" customWidth="1"/>
    <col min="5636" max="5638" width="9.62962962962963" style="6" customWidth="1"/>
    <col min="5639" max="5888" width="9" style="6"/>
    <col min="5889" max="5889" width="21.6296296296296" style="6" customWidth="1"/>
    <col min="5890" max="5891" width="9.12962962962963" style="6" customWidth="1"/>
    <col min="5892" max="5894" width="9.62962962962963" style="6" customWidth="1"/>
    <col min="5895" max="6144" width="9" style="6"/>
    <col min="6145" max="6145" width="21.6296296296296" style="6" customWidth="1"/>
    <col min="6146" max="6147" width="9.12962962962963" style="6" customWidth="1"/>
    <col min="6148" max="6150" width="9.62962962962963" style="6" customWidth="1"/>
    <col min="6151" max="6400" width="9" style="6"/>
    <col min="6401" max="6401" width="21.6296296296296" style="6" customWidth="1"/>
    <col min="6402" max="6403" width="9.12962962962963" style="6" customWidth="1"/>
    <col min="6404" max="6406" width="9.62962962962963" style="6" customWidth="1"/>
    <col min="6407" max="6656" width="9" style="6"/>
    <col min="6657" max="6657" width="21.6296296296296" style="6" customWidth="1"/>
    <col min="6658" max="6659" width="9.12962962962963" style="6" customWidth="1"/>
    <col min="6660" max="6662" width="9.62962962962963" style="6" customWidth="1"/>
    <col min="6663" max="6912" width="9" style="6"/>
    <col min="6913" max="6913" width="21.6296296296296" style="6" customWidth="1"/>
    <col min="6914" max="6915" width="9.12962962962963" style="6" customWidth="1"/>
    <col min="6916" max="6918" width="9.62962962962963" style="6" customWidth="1"/>
    <col min="6919" max="7168" width="9" style="6"/>
    <col min="7169" max="7169" width="21.6296296296296" style="6" customWidth="1"/>
    <col min="7170" max="7171" width="9.12962962962963" style="6" customWidth="1"/>
    <col min="7172" max="7174" width="9.62962962962963" style="6" customWidth="1"/>
    <col min="7175" max="7424" width="9" style="6"/>
    <col min="7425" max="7425" width="21.6296296296296" style="6" customWidth="1"/>
    <col min="7426" max="7427" width="9.12962962962963" style="6" customWidth="1"/>
    <col min="7428" max="7430" width="9.62962962962963" style="6" customWidth="1"/>
    <col min="7431" max="7680" width="9" style="6"/>
    <col min="7681" max="7681" width="21.6296296296296" style="6" customWidth="1"/>
    <col min="7682" max="7683" width="9.12962962962963" style="6" customWidth="1"/>
    <col min="7684" max="7686" width="9.62962962962963" style="6" customWidth="1"/>
    <col min="7687" max="7936" width="9" style="6"/>
    <col min="7937" max="7937" width="21.6296296296296" style="6" customWidth="1"/>
    <col min="7938" max="7939" width="9.12962962962963" style="6" customWidth="1"/>
    <col min="7940" max="7942" width="9.62962962962963" style="6" customWidth="1"/>
    <col min="7943" max="8192" width="9" style="6"/>
    <col min="8193" max="8193" width="21.6296296296296" style="6" customWidth="1"/>
    <col min="8194" max="8195" width="9.12962962962963" style="6" customWidth="1"/>
    <col min="8196" max="8198" width="9.62962962962963" style="6" customWidth="1"/>
    <col min="8199" max="8448" width="9" style="6"/>
    <col min="8449" max="8449" width="21.6296296296296" style="6" customWidth="1"/>
    <col min="8450" max="8451" width="9.12962962962963" style="6" customWidth="1"/>
    <col min="8452" max="8454" width="9.62962962962963" style="6" customWidth="1"/>
    <col min="8455" max="8704" width="9" style="6"/>
    <col min="8705" max="8705" width="21.6296296296296" style="6" customWidth="1"/>
    <col min="8706" max="8707" width="9.12962962962963" style="6" customWidth="1"/>
    <col min="8708" max="8710" width="9.62962962962963" style="6" customWidth="1"/>
    <col min="8711" max="8960" width="9" style="6"/>
    <col min="8961" max="8961" width="21.6296296296296" style="6" customWidth="1"/>
    <col min="8962" max="8963" width="9.12962962962963" style="6" customWidth="1"/>
    <col min="8964" max="8966" width="9.62962962962963" style="6" customWidth="1"/>
    <col min="8967" max="9216" width="9" style="6"/>
    <col min="9217" max="9217" width="21.6296296296296" style="6" customWidth="1"/>
    <col min="9218" max="9219" width="9.12962962962963" style="6" customWidth="1"/>
    <col min="9220" max="9222" width="9.62962962962963" style="6" customWidth="1"/>
    <col min="9223" max="9472" width="9" style="6"/>
    <col min="9473" max="9473" width="21.6296296296296" style="6" customWidth="1"/>
    <col min="9474" max="9475" width="9.12962962962963" style="6" customWidth="1"/>
    <col min="9476" max="9478" width="9.62962962962963" style="6" customWidth="1"/>
    <col min="9479" max="9728" width="9" style="6"/>
    <col min="9729" max="9729" width="21.6296296296296" style="6" customWidth="1"/>
    <col min="9730" max="9731" width="9.12962962962963" style="6" customWidth="1"/>
    <col min="9732" max="9734" width="9.62962962962963" style="6" customWidth="1"/>
    <col min="9735" max="9984" width="9" style="6"/>
    <col min="9985" max="9985" width="21.6296296296296" style="6" customWidth="1"/>
    <col min="9986" max="9987" width="9.12962962962963" style="6" customWidth="1"/>
    <col min="9988" max="9990" width="9.62962962962963" style="6" customWidth="1"/>
    <col min="9991" max="10240" width="9" style="6"/>
    <col min="10241" max="10241" width="21.6296296296296" style="6" customWidth="1"/>
    <col min="10242" max="10243" width="9.12962962962963" style="6" customWidth="1"/>
    <col min="10244" max="10246" width="9.62962962962963" style="6" customWidth="1"/>
    <col min="10247" max="10496" width="9" style="6"/>
    <col min="10497" max="10497" width="21.6296296296296" style="6" customWidth="1"/>
    <col min="10498" max="10499" width="9.12962962962963" style="6" customWidth="1"/>
    <col min="10500" max="10502" width="9.62962962962963" style="6" customWidth="1"/>
    <col min="10503" max="10752" width="9" style="6"/>
    <col min="10753" max="10753" width="21.6296296296296" style="6" customWidth="1"/>
    <col min="10754" max="10755" width="9.12962962962963" style="6" customWidth="1"/>
    <col min="10756" max="10758" width="9.62962962962963" style="6" customWidth="1"/>
    <col min="10759" max="11008" width="9" style="6"/>
    <col min="11009" max="11009" width="21.6296296296296" style="6" customWidth="1"/>
    <col min="11010" max="11011" width="9.12962962962963" style="6" customWidth="1"/>
    <col min="11012" max="11014" width="9.62962962962963" style="6" customWidth="1"/>
    <col min="11015" max="11264" width="9" style="6"/>
    <col min="11265" max="11265" width="21.6296296296296" style="6" customWidth="1"/>
    <col min="11266" max="11267" width="9.12962962962963" style="6" customWidth="1"/>
    <col min="11268" max="11270" width="9.62962962962963" style="6" customWidth="1"/>
    <col min="11271" max="11520" width="9" style="6"/>
    <col min="11521" max="11521" width="21.6296296296296" style="6" customWidth="1"/>
    <col min="11522" max="11523" width="9.12962962962963" style="6" customWidth="1"/>
    <col min="11524" max="11526" width="9.62962962962963" style="6" customWidth="1"/>
    <col min="11527" max="11776" width="9" style="6"/>
    <col min="11777" max="11777" width="21.6296296296296" style="6" customWidth="1"/>
    <col min="11778" max="11779" width="9.12962962962963" style="6" customWidth="1"/>
    <col min="11780" max="11782" width="9.62962962962963" style="6" customWidth="1"/>
    <col min="11783" max="12032" width="9" style="6"/>
    <col min="12033" max="12033" width="21.6296296296296" style="6" customWidth="1"/>
    <col min="12034" max="12035" width="9.12962962962963" style="6" customWidth="1"/>
    <col min="12036" max="12038" width="9.62962962962963" style="6" customWidth="1"/>
    <col min="12039" max="12288" width="9" style="6"/>
    <col min="12289" max="12289" width="21.6296296296296" style="6" customWidth="1"/>
    <col min="12290" max="12291" width="9.12962962962963" style="6" customWidth="1"/>
    <col min="12292" max="12294" width="9.62962962962963" style="6" customWidth="1"/>
    <col min="12295" max="12544" width="9" style="6"/>
    <col min="12545" max="12545" width="21.6296296296296" style="6" customWidth="1"/>
    <col min="12546" max="12547" width="9.12962962962963" style="6" customWidth="1"/>
    <col min="12548" max="12550" width="9.62962962962963" style="6" customWidth="1"/>
    <col min="12551" max="12800" width="9" style="6"/>
    <col min="12801" max="12801" width="21.6296296296296" style="6" customWidth="1"/>
    <col min="12802" max="12803" width="9.12962962962963" style="6" customWidth="1"/>
    <col min="12804" max="12806" width="9.62962962962963" style="6" customWidth="1"/>
    <col min="12807" max="13056" width="9" style="6"/>
    <col min="13057" max="13057" width="21.6296296296296" style="6" customWidth="1"/>
    <col min="13058" max="13059" width="9.12962962962963" style="6" customWidth="1"/>
    <col min="13060" max="13062" width="9.62962962962963" style="6" customWidth="1"/>
    <col min="13063" max="13312" width="9" style="6"/>
    <col min="13313" max="13313" width="21.6296296296296" style="6" customWidth="1"/>
    <col min="13314" max="13315" width="9.12962962962963" style="6" customWidth="1"/>
    <col min="13316" max="13318" width="9.62962962962963" style="6" customWidth="1"/>
    <col min="13319" max="13568" width="9" style="6"/>
    <col min="13569" max="13569" width="21.6296296296296" style="6" customWidth="1"/>
    <col min="13570" max="13571" width="9.12962962962963" style="6" customWidth="1"/>
    <col min="13572" max="13574" width="9.62962962962963" style="6" customWidth="1"/>
    <col min="13575" max="13824" width="9" style="6"/>
    <col min="13825" max="13825" width="21.6296296296296" style="6" customWidth="1"/>
    <col min="13826" max="13827" width="9.12962962962963" style="6" customWidth="1"/>
    <col min="13828" max="13830" width="9.62962962962963" style="6" customWidth="1"/>
    <col min="13831" max="14080" width="9" style="6"/>
    <col min="14081" max="14081" width="21.6296296296296" style="6" customWidth="1"/>
    <col min="14082" max="14083" width="9.12962962962963" style="6" customWidth="1"/>
    <col min="14084" max="14086" width="9.62962962962963" style="6" customWidth="1"/>
    <col min="14087" max="14336" width="9" style="6"/>
    <col min="14337" max="14337" width="21.6296296296296" style="6" customWidth="1"/>
    <col min="14338" max="14339" width="9.12962962962963" style="6" customWidth="1"/>
    <col min="14340" max="14342" width="9.62962962962963" style="6" customWidth="1"/>
    <col min="14343" max="14592" width="9" style="6"/>
    <col min="14593" max="14593" width="21.6296296296296" style="6" customWidth="1"/>
    <col min="14594" max="14595" width="9.12962962962963" style="6" customWidth="1"/>
    <col min="14596" max="14598" width="9.62962962962963" style="6" customWidth="1"/>
    <col min="14599" max="14848" width="9" style="6"/>
    <col min="14849" max="14849" width="21.6296296296296" style="6" customWidth="1"/>
    <col min="14850" max="14851" width="9.12962962962963" style="6" customWidth="1"/>
    <col min="14852" max="14854" width="9.62962962962963" style="6" customWidth="1"/>
    <col min="14855" max="15104" width="9" style="6"/>
    <col min="15105" max="15105" width="21.6296296296296" style="6" customWidth="1"/>
    <col min="15106" max="15107" width="9.12962962962963" style="6" customWidth="1"/>
    <col min="15108" max="15110" width="9.62962962962963" style="6" customWidth="1"/>
    <col min="15111" max="15360" width="9" style="6"/>
    <col min="15361" max="15361" width="21.6296296296296" style="6" customWidth="1"/>
    <col min="15362" max="15363" width="9.12962962962963" style="6" customWidth="1"/>
    <col min="15364" max="15366" width="9.62962962962963" style="6" customWidth="1"/>
    <col min="15367" max="15616" width="9" style="6"/>
    <col min="15617" max="15617" width="21.6296296296296" style="6" customWidth="1"/>
    <col min="15618" max="15619" width="9.12962962962963" style="6" customWidth="1"/>
    <col min="15620" max="15622" width="9.62962962962963" style="6" customWidth="1"/>
    <col min="15623" max="15872" width="9" style="6"/>
    <col min="15873" max="15873" width="21.6296296296296" style="6" customWidth="1"/>
    <col min="15874" max="15875" width="9.12962962962963" style="6" customWidth="1"/>
    <col min="15876" max="15878" width="9.62962962962963" style="6" customWidth="1"/>
    <col min="15879" max="16128" width="9" style="6"/>
    <col min="16129" max="16129" width="21.6296296296296" style="6" customWidth="1"/>
    <col min="16130" max="16131" width="9.12962962962963" style="6" customWidth="1"/>
    <col min="16132" max="16134" width="9.62962962962963" style="6" customWidth="1"/>
    <col min="16135" max="16382" width="9" style="6"/>
  </cols>
  <sheetData>
    <row r="1" ht="35.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0.1" customHeight="1" spans="1:8">
      <c r="A2" s="1" t="s">
        <v>1</v>
      </c>
      <c r="B2" s="1" t="s">
        <v>2</v>
      </c>
      <c r="C2" s="2" t="s">
        <v>3</v>
      </c>
      <c r="D2" s="8" t="s">
        <v>4</v>
      </c>
      <c r="E2" s="2"/>
      <c r="F2" s="2" t="s">
        <v>5</v>
      </c>
      <c r="G2" s="2"/>
      <c r="H2" s="2"/>
    </row>
    <row r="3" ht="20.1" customHeight="1" spans="1:8">
      <c r="A3" s="1"/>
      <c r="B3" s="1"/>
      <c r="C3" s="2"/>
      <c r="D3" s="8" t="s">
        <v>6</v>
      </c>
      <c r="E3" s="2" t="s">
        <v>7</v>
      </c>
      <c r="F3" s="2" t="s">
        <v>6</v>
      </c>
      <c r="G3" s="2" t="s">
        <v>7</v>
      </c>
      <c r="H3" s="8" t="s">
        <v>8</v>
      </c>
    </row>
    <row r="4" ht="25" customHeight="1" spans="1:8">
      <c r="A4" s="3" t="s">
        <v>9</v>
      </c>
      <c r="B4" s="9">
        <v>2500</v>
      </c>
      <c r="C4" s="4">
        <f>IF(B4&lt;=0,0,IF(AND(B4&gt;0,B4&lt;=上下限!C2),上下限!C2,IF(AND(B4&gt;上下限!C2,B4&lt;=上下限!B2),B4,IF(B4&gt;上下限!B2,上下限!B2))))</f>
        <v>4775</v>
      </c>
      <c r="D4" s="10">
        <v>0.16</v>
      </c>
      <c r="E4" s="11">
        <v>0.08</v>
      </c>
      <c r="F4" s="12">
        <f>ROUND(C4*D4,2)</f>
        <v>764</v>
      </c>
      <c r="G4" s="12">
        <f t="shared" ref="G4:G7" si="0">ROUND(C4*E4,2)</f>
        <v>382</v>
      </c>
      <c r="H4" s="13">
        <f>SUM(F4:G4)</f>
        <v>1146</v>
      </c>
    </row>
    <row r="5" ht="25" customHeight="1" spans="1:8">
      <c r="A5" s="14" t="s">
        <v>10</v>
      </c>
      <c r="B5" s="15"/>
      <c r="C5" s="4">
        <f>IF(B4&lt;=0,0,IF(AND(B4&gt;0,B4&lt;=上下限!C3),上下限!C3,IF(AND(B4&gt;上下限!C3,B4&lt;=上下限!B3),B4,IF(B4&gt;上下限!B3,上下限!B3))))</f>
        <v>4186</v>
      </c>
      <c r="D5" s="10">
        <v>0.055</v>
      </c>
      <c r="E5" s="10">
        <v>0.02</v>
      </c>
      <c r="F5" s="12">
        <f>ROUND(C5*D5,2)</f>
        <v>230.23</v>
      </c>
      <c r="G5" s="12">
        <f t="shared" si="0"/>
        <v>83.72</v>
      </c>
      <c r="H5" s="13">
        <f>SUM(F5:G5)</f>
        <v>313.95</v>
      </c>
    </row>
    <row r="6" ht="25" customHeight="1" spans="1:11">
      <c r="A6" s="3" t="s">
        <v>11</v>
      </c>
      <c r="B6" s="15"/>
      <c r="C6" s="4">
        <f>IF(B4&lt;=0,0,上下限!B4)</f>
        <v>10</v>
      </c>
      <c r="D6" s="10">
        <v>0.8</v>
      </c>
      <c r="E6" s="10">
        <v>0.5</v>
      </c>
      <c r="F6" s="12">
        <f>ROUND(C6*D6,2)</f>
        <v>8</v>
      </c>
      <c r="G6" s="12">
        <f t="shared" si="0"/>
        <v>5</v>
      </c>
      <c r="H6" s="13">
        <f>SUM(F6:G6)</f>
        <v>13</v>
      </c>
      <c r="K6" s="26"/>
    </row>
    <row r="7" ht="25" customHeight="1" spans="1:11">
      <c r="A7" s="3" t="s">
        <v>12</v>
      </c>
      <c r="B7" s="15"/>
      <c r="C7" s="4">
        <f>IF(B4&lt;=0,0,IF(AND(B4&gt;0,B4&lt;=上下限!C5),上下限!C5,IF(AND(B4&gt;上下限!C5,B4&lt;=上下限!B5),B4,IF(B4&gt;上下限!B5,上下限!B5))))</f>
        <v>2500</v>
      </c>
      <c r="D7" s="16">
        <v>0.008</v>
      </c>
      <c r="E7" s="10">
        <v>0.002</v>
      </c>
      <c r="F7" s="12">
        <f>ROUND(C7*D7,2)</f>
        <v>20</v>
      </c>
      <c r="G7" s="12">
        <f t="shared" si="0"/>
        <v>5</v>
      </c>
      <c r="H7" s="13">
        <f>SUM(F7:G7)</f>
        <v>25</v>
      </c>
      <c r="K7" s="26"/>
    </row>
    <row r="8" ht="25" customHeight="1" spans="1:8">
      <c r="A8" s="3" t="s">
        <v>13</v>
      </c>
      <c r="B8" s="15"/>
      <c r="C8" s="4">
        <f>B4</f>
        <v>2500</v>
      </c>
      <c r="D8" s="16">
        <v>0.004</v>
      </c>
      <c r="E8" s="17" t="s">
        <v>14</v>
      </c>
      <c r="F8" s="12">
        <f>ROUND(C8*D8,2)</f>
        <v>10</v>
      </c>
      <c r="G8" s="13" t="s">
        <v>14</v>
      </c>
      <c r="H8" s="13">
        <f>SUM(F8:G8)</f>
        <v>10</v>
      </c>
    </row>
    <row r="9" ht="25" customHeight="1" spans="1:11">
      <c r="A9" s="2" t="s">
        <v>15</v>
      </c>
      <c r="B9" s="18"/>
      <c r="C9" s="18"/>
      <c r="D9" s="18"/>
      <c r="E9" s="18"/>
      <c r="F9" s="19">
        <f>SUM(F4:F8)</f>
        <v>1032.23</v>
      </c>
      <c r="G9" s="19">
        <f>SUM(G4:G8)</f>
        <v>475.72</v>
      </c>
      <c r="H9" s="19">
        <f>SUM(H4:H8)</f>
        <v>1507.95</v>
      </c>
      <c r="K9" s="27"/>
    </row>
    <row r="10" ht="51" customHeight="1" spans="1:12">
      <c r="A10" s="20" t="s">
        <v>16</v>
      </c>
      <c r="B10" s="21"/>
      <c r="C10" s="21"/>
      <c r="D10" s="21"/>
      <c r="E10" s="21"/>
      <c r="F10" s="21"/>
      <c r="G10" s="21"/>
      <c r="H10" s="21"/>
      <c r="L10" s="26"/>
    </row>
    <row r="11" ht="20.1" customHeight="1" spans="1:12">
      <c r="A11" s="22"/>
      <c r="B11" s="22"/>
      <c r="C11" s="22"/>
      <c r="D11" s="23"/>
      <c r="E11" s="23"/>
      <c r="F11" s="24"/>
      <c r="G11" s="24"/>
      <c r="H11" s="24"/>
      <c r="L11" s="26"/>
    </row>
    <row r="12" ht="35.1" customHeight="1" spans="1:8">
      <c r="A12" s="7" t="s">
        <v>0</v>
      </c>
      <c r="B12" s="7"/>
      <c r="C12" s="7"/>
      <c r="D12" s="7"/>
      <c r="E12" s="7"/>
      <c r="F12" s="7"/>
      <c r="G12" s="7"/>
      <c r="H12" s="7"/>
    </row>
    <row r="13" ht="20.1" customHeight="1" spans="1:8">
      <c r="A13" s="1" t="s">
        <v>1</v>
      </c>
      <c r="B13" s="1" t="s">
        <v>2</v>
      </c>
      <c r="C13" s="2" t="s">
        <v>3</v>
      </c>
      <c r="D13" s="8" t="s">
        <v>4</v>
      </c>
      <c r="E13" s="2"/>
      <c r="F13" s="2" t="s">
        <v>5</v>
      </c>
      <c r="G13" s="2"/>
      <c r="H13" s="2"/>
    </row>
    <row r="14" ht="20.1" customHeight="1" spans="1:8">
      <c r="A14" s="1"/>
      <c r="B14" s="1"/>
      <c r="C14" s="2"/>
      <c r="D14" s="8" t="s">
        <v>6</v>
      </c>
      <c r="E14" s="2" t="s">
        <v>7</v>
      </c>
      <c r="F14" s="2" t="s">
        <v>6</v>
      </c>
      <c r="G14" s="2" t="s">
        <v>7</v>
      </c>
      <c r="H14" s="8" t="s">
        <v>8</v>
      </c>
    </row>
    <row r="15" ht="25" customHeight="1" spans="1:8">
      <c r="A15" s="3" t="s">
        <v>9</v>
      </c>
      <c r="B15" s="9">
        <v>6000</v>
      </c>
      <c r="C15" s="4">
        <f>IF(B15&lt;=0,0,IF(AND(B15&gt;0,B15&lt;=上下限!C2),上下限!C2,IF(AND(B15&gt;上下限!C2,B15&lt;=上下限!B2),B15,IF(B15&gt;上下限!B2,上下限!B2))))</f>
        <v>6000</v>
      </c>
      <c r="D15" s="10">
        <v>0.16</v>
      </c>
      <c r="E15" s="11">
        <v>0.08</v>
      </c>
      <c r="F15" s="12">
        <f>ROUND(C15*D15,2)</f>
        <v>960</v>
      </c>
      <c r="G15" s="12">
        <f t="shared" ref="G15:G18" si="1">ROUND(C15*E15,2)</f>
        <v>480</v>
      </c>
      <c r="H15" s="13">
        <f>SUM(F15:G15)</f>
        <v>1440</v>
      </c>
    </row>
    <row r="16" ht="25" customHeight="1" spans="1:8">
      <c r="A16" s="14" t="s">
        <v>10</v>
      </c>
      <c r="B16" s="15"/>
      <c r="C16" s="4">
        <f>IF(B15&lt;=0,0,IF(AND(B15&gt;0,B15&lt;=上下限!C3),上下限!C3,IF(AND(B15&gt;上下限!C3,B15&lt;=上下限!B3),B15,IF(B15&gt;上下限!B3,上下限!B3))))</f>
        <v>6000</v>
      </c>
      <c r="D16" s="10">
        <v>0.055</v>
      </c>
      <c r="E16" s="10">
        <v>0.02</v>
      </c>
      <c r="F16" s="12">
        <f>ROUND(C16*D16,2)</f>
        <v>330</v>
      </c>
      <c r="G16" s="12">
        <f t="shared" si="1"/>
        <v>120</v>
      </c>
      <c r="H16" s="13">
        <f>SUM(F16:G16)</f>
        <v>450</v>
      </c>
    </row>
    <row r="17" ht="25" customHeight="1" spans="1:11">
      <c r="A17" s="3" t="s">
        <v>11</v>
      </c>
      <c r="B17" s="15"/>
      <c r="C17" s="4">
        <f>IF(B15&lt;=0,0,上下限!B4)</f>
        <v>10</v>
      </c>
      <c r="D17" s="10">
        <v>0.8</v>
      </c>
      <c r="E17" s="10">
        <v>0.5</v>
      </c>
      <c r="F17" s="12">
        <f>ROUND(C17*D17,2)</f>
        <v>8</v>
      </c>
      <c r="G17" s="12">
        <f t="shared" si="1"/>
        <v>5</v>
      </c>
      <c r="H17" s="13">
        <f>SUM(F17:G17)</f>
        <v>13</v>
      </c>
      <c r="K17" s="26"/>
    </row>
    <row r="18" ht="25" customHeight="1" spans="1:11">
      <c r="A18" s="3" t="s">
        <v>12</v>
      </c>
      <c r="B18" s="15"/>
      <c r="C18" s="4">
        <f>IF(B15&lt;=0,0,IF(AND(B15&gt;0,B15&lt;=上下限!C5),上下限!C5,IF(AND(B15&gt;上下限!C5,B15&lt;=上下限!B5),B15,IF(B15&gt;上下限!B5,上下限!B5))))</f>
        <v>6000</v>
      </c>
      <c r="D18" s="16">
        <v>0.008</v>
      </c>
      <c r="E18" s="10">
        <v>0.002</v>
      </c>
      <c r="F18" s="12">
        <f>ROUND(C18*D18,2)</f>
        <v>48</v>
      </c>
      <c r="G18" s="12">
        <f t="shared" si="1"/>
        <v>12</v>
      </c>
      <c r="H18" s="13">
        <f>SUM(F18:G18)</f>
        <v>60</v>
      </c>
      <c r="K18" s="26"/>
    </row>
    <row r="19" ht="25" customHeight="1" spans="1:11">
      <c r="A19" s="3" t="s">
        <v>13</v>
      </c>
      <c r="B19" s="15"/>
      <c r="C19" s="4">
        <f>B15</f>
        <v>6000</v>
      </c>
      <c r="D19" s="16">
        <v>0.009</v>
      </c>
      <c r="E19" s="17" t="s">
        <v>14</v>
      </c>
      <c r="F19" s="12">
        <f>ROUND(C19*D19,2)</f>
        <v>54</v>
      </c>
      <c r="G19" s="13" t="s">
        <v>14</v>
      </c>
      <c r="H19" s="13">
        <f>SUM(F19:G19)</f>
        <v>54</v>
      </c>
      <c r="K19" s="26"/>
    </row>
    <row r="20" ht="25" customHeight="1" spans="1:11">
      <c r="A20" s="2" t="s">
        <v>15</v>
      </c>
      <c r="B20" s="18"/>
      <c r="C20" s="18"/>
      <c r="D20" s="18"/>
      <c r="E20" s="18"/>
      <c r="F20" s="19">
        <f>SUM(F15:F19)</f>
        <v>1400</v>
      </c>
      <c r="G20" s="19">
        <f>SUM(G15:G19)</f>
        <v>617</v>
      </c>
      <c r="H20" s="19">
        <f>SUM(H15:H19)</f>
        <v>2017</v>
      </c>
      <c r="K20" s="27"/>
    </row>
    <row r="21" ht="52" customHeight="1" spans="1:12">
      <c r="A21" s="20" t="s">
        <v>17</v>
      </c>
      <c r="B21" s="21"/>
      <c r="C21" s="21"/>
      <c r="D21" s="21"/>
      <c r="E21" s="21"/>
      <c r="F21" s="21"/>
      <c r="G21" s="21"/>
      <c r="H21" s="21"/>
      <c r="L21" s="26"/>
    </row>
    <row r="22" ht="20.1" customHeight="1" spans="1:12">
      <c r="A22" s="21"/>
      <c r="B22" s="21"/>
      <c r="C22" s="21"/>
      <c r="D22" s="21"/>
      <c r="E22" s="21"/>
      <c r="F22" s="21"/>
      <c r="G22" s="21"/>
      <c r="H22" s="21"/>
      <c r="L22" s="26"/>
    </row>
    <row r="23" ht="35.1" customHeight="1" spans="1:8">
      <c r="A23" s="7" t="s">
        <v>18</v>
      </c>
      <c r="B23" s="7"/>
      <c r="C23" s="7"/>
      <c r="D23" s="7"/>
      <c r="E23" s="7"/>
      <c r="F23" s="7"/>
      <c r="G23" s="7"/>
      <c r="H23" s="7"/>
    </row>
    <row r="24" ht="20.1" customHeight="1" spans="1:8">
      <c r="A24" s="1" t="s">
        <v>1</v>
      </c>
      <c r="B24" s="1" t="s">
        <v>2</v>
      </c>
      <c r="C24" s="2" t="s">
        <v>3</v>
      </c>
      <c r="D24" s="8" t="s">
        <v>4</v>
      </c>
      <c r="E24" s="2"/>
      <c r="F24" s="2" t="s">
        <v>5</v>
      </c>
      <c r="G24" s="2"/>
      <c r="H24" s="2"/>
    </row>
    <row r="25" ht="20.1" customHeight="1" spans="1:8">
      <c r="A25" s="1"/>
      <c r="B25" s="1"/>
      <c r="C25" s="2"/>
      <c r="D25" s="8" t="s">
        <v>6</v>
      </c>
      <c r="E25" s="2" t="s">
        <v>7</v>
      </c>
      <c r="F25" s="2" t="s">
        <v>6</v>
      </c>
      <c r="G25" s="2" t="s">
        <v>7</v>
      </c>
      <c r="H25" s="8" t="s">
        <v>8</v>
      </c>
    </row>
    <row r="26" ht="25" customHeight="1" spans="1:8">
      <c r="A26" s="3" t="s">
        <v>9</v>
      </c>
      <c r="B26" s="9">
        <v>3000</v>
      </c>
      <c r="C26" s="4">
        <f>IF(B26&lt;=0,0,IF(AND(B26&gt;0,B26&lt;=上下限!C2),上下限!C2,IF(AND(B26&gt;上下限!C2,B26&lt;=上下限!B2),B26,IF(B26&gt;上下限!B2,上下限!B2))))</f>
        <v>4775</v>
      </c>
      <c r="D26" s="10">
        <v>0.16</v>
      </c>
      <c r="E26" s="11">
        <v>0.08</v>
      </c>
      <c r="F26" s="12">
        <f>ROUND(C26*D26,2)</f>
        <v>764</v>
      </c>
      <c r="G26" s="12">
        <f t="shared" ref="G26:G29" si="2">ROUND(C26*E26,2)</f>
        <v>382</v>
      </c>
      <c r="H26" s="13">
        <f>SUM(F26:G26)</f>
        <v>1146</v>
      </c>
    </row>
    <row r="27" ht="25" customHeight="1" spans="1:8">
      <c r="A27" s="14" t="s">
        <v>10</v>
      </c>
      <c r="B27" s="15"/>
      <c r="C27" s="4">
        <f>IF(B26&lt;=0,0,IF(AND(B26&gt;0,B26&lt;=上下限!C3),上下限!C3,IF(AND(B26&gt;上下限!C3,B26&lt;=上下限!B3),B26,IF(B26&gt;上下限!B3,上下限!B3))))</f>
        <v>4186</v>
      </c>
      <c r="D27" s="10">
        <v>0.055</v>
      </c>
      <c r="E27" s="10">
        <v>0.02</v>
      </c>
      <c r="F27" s="12">
        <f>ROUND(C27*D27,2)</f>
        <v>230.23</v>
      </c>
      <c r="G27" s="12">
        <f t="shared" si="2"/>
        <v>83.72</v>
      </c>
      <c r="H27" s="13">
        <f>SUM(F27:G27)</f>
        <v>313.95</v>
      </c>
    </row>
    <row r="28" ht="25" customHeight="1" spans="1:11">
      <c r="A28" s="3" t="s">
        <v>11</v>
      </c>
      <c r="B28" s="15"/>
      <c r="C28" s="4">
        <f>IF(B26&lt;=0,0,上下限!B4)</f>
        <v>10</v>
      </c>
      <c r="D28" s="10">
        <v>0.8</v>
      </c>
      <c r="E28" s="10">
        <v>0.5</v>
      </c>
      <c r="F28" s="12">
        <f>ROUND(C28*D28,2)</f>
        <v>8</v>
      </c>
      <c r="G28" s="12">
        <f t="shared" si="2"/>
        <v>5</v>
      </c>
      <c r="H28" s="13">
        <f>SUM(F28:G28)</f>
        <v>13</v>
      </c>
      <c r="K28" s="26"/>
    </row>
    <row r="29" ht="25" customHeight="1" spans="1:11">
      <c r="A29" s="3" t="s">
        <v>12</v>
      </c>
      <c r="B29" s="15"/>
      <c r="C29" s="4">
        <f>IF(B26&lt;=0,0,IF(AND(B26&gt;0,B26&lt;=上下限!C5),上下限!C5,IF(AND(B26&gt;上下限!C5,B26&lt;=上下限!B5),B26,IF(B26&gt;上下限!B5,上下限!B5))))</f>
        <v>3000</v>
      </c>
      <c r="D29" s="16">
        <v>0.008</v>
      </c>
      <c r="E29" s="10">
        <v>0.002</v>
      </c>
      <c r="F29" s="12">
        <f>ROUND(C29*D29,2)</f>
        <v>24</v>
      </c>
      <c r="G29" s="12">
        <f t="shared" si="2"/>
        <v>6</v>
      </c>
      <c r="H29" s="13">
        <f>SUM(F29:G29)</f>
        <v>30</v>
      </c>
      <c r="K29" s="26"/>
    </row>
    <row r="30" ht="25" customHeight="1" spans="1:11">
      <c r="A30" s="3" t="s">
        <v>13</v>
      </c>
      <c r="B30" s="15"/>
      <c r="C30" s="4">
        <f>B26</f>
        <v>3000</v>
      </c>
      <c r="D30" s="16">
        <v>0.004</v>
      </c>
      <c r="E30" s="17" t="s">
        <v>14</v>
      </c>
      <c r="F30" s="12">
        <f>ROUND(C30*D30,2)</f>
        <v>12</v>
      </c>
      <c r="G30" s="13" t="s">
        <v>14</v>
      </c>
      <c r="H30" s="13">
        <f>SUM(F30:G30)</f>
        <v>12</v>
      </c>
      <c r="K30" s="26"/>
    </row>
    <row r="31" ht="25" customHeight="1" spans="1:11">
      <c r="A31" s="2" t="s">
        <v>15</v>
      </c>
      <c r="B31" s="18"/>
      <c r="C31" s="18"/>
      <c r="D31" s="18"/>
      <c r="E31" s="18"/>
      <c r="F31" s="19">
        <f>SUM(F26:F30)</f>
        <v>1038.23</v>
      </c>
      <c r="G31" s="19">
        <f>SUM(G26:G30)</f>
        <v>476.72</v>
      </c>
      <c r="H31" s="19">
        <f>SUM(H26:H30)</f>
        <v>1514.95</v>
      </c>
      <c r="K31" s="27"/>
    </row>
    <row r="32" ht="44" customHeight="1" spans="1:12">
      <c r="A32" s="20" t="s">
        <v>19</v>
      </c>
      <c r="B32" s="21"/>
      <c r="C32" s="21"/>
      <c r="D32" s="21"/>
      <c r="E32" s="21"/>
      <c r="F32" s="21"/>
      <c r="G32" s="21"/>
      <c r="H32" s="21"/>
      <c r="L32" s="26"/>
    </row>
    <row r="33" ht="20.1" customHeight="1" spans="1:12">
      <c r="A33" s="21"/>
      <c r="B33" s="21"/>
      <c r="C33" s="21"/>
      <c r="D33" s="21"/>
      <c r="E33" s="21"/>
      <c r="F33" s="21"/>
      <c r="G33" s="21"/>
      <c r="H33" s="21"/>
      <c r="L33" s="28"/>
    </row>
    <row r="34" ht="35.1" customHeight="1" spans="1:8">
      <c r="A34" s="7" t="s">
        <v>20</v>
      </c>
      <c r="B34" s="7"/>
      <c r="C34" s="7"/>
      <c r="D34" s="7"/>
      <c r="E34" s="7"/>
      <c r="F34" s="7"/>
      <c r="G34" s="7"/>
      <c r="H34" s="7"/>
    </row>
    <row r="35" ht="20.1" customHeight="1" spans="1:8">
      <c r="A35" s="1" t="s">
        <v>1</v>
      </c>
      <c r="B35" s="1" t="s">
        <v>21</v>
      </c>
      <c r="C35" s="2" t="s">
        <v>3</v>
      </c>
      <c r="D35" s="8" t="s">
        <v>4</v>
      </c>
      <c r="E35" s="2"/>
      <c r="F35" s="2" t="s">
        <v>5</v>
      </c>
      <c r="G35" s="2"/>
      <c r="H35" s="2"/>
    </row>
    <row r="36" ht="20.1" customHeight="1" spans="1:8">
      <c r="A36" s="1"/>
      <c r="B36" s="1"/>
      <c r="C36" s="2"/>
      <c r="D36" s="8" t="s">
        <v>6</v>
      </c>
      <c r="E36" s="2" t="s">
        <v>7</v>
      </c>
      <c r="F36" s="2" t="s">
        <v>6</v>
      </c>
      <c r="G36" s="2" t="s">
        <v>7</v>
      </c>
      <c r="H36" s="8" t="s">
        <v>8</v>
      </c>
    </row>
    <row r="37" ht="25" customHeight="1" spans="1:8">
      <c r="A37" s="14" t="s">
        <v>22</v>
      </c>
      <c r="B37" s="9">
        <v>3000</v>
      </c>
      <c r="C37" s="4">
        <f>IF(B37&lt;=0,0,IF(AND(B37&gt;0,B37&lt;=上下限!C2),上下限!C2,IF(AND(B37&gt;上下限!C2,B37=上下限!B2),B37,IF(B37&gt;上下限!B2,上下限!B2))))</f>
        <v>4775</v>
      </c>
      <c r="D37" s="10">
        <v>0.12</v>
      </c>
      <c r="E37" s="11">
        <v>0.08</v>
      </c>
      <c r="F37" s="12">
        <f t="shared" ref="F37:F39" si="3">ROUND(C37*D37,2)</f>
        <v>573</v>
      </c>
      <c r="G37" s="12">
        <f t="shared" ref="G37:G39" si="4">ROUND(C37*E37,2)</f>
        <v>382</v>
      </c>
      <c r="H37" s="13">
        <f t="shared" ref="H37:H39" si="5">SUM(F37:G37)</f>
        <v>955</v>
      </c>
    </row>
    <row r="38" ht="25" customHeight="1" spans="1:8">
      <c r="A38" s="3" t="s">
        <v>23</v>
      </c>
      <c r="B38" s="15"/>
      <c r="C38" s="4">
        <f>IF(B37&lt;=0,0,IF(AND(B37&gt;0,B37&lt;=上下限!C3),上下限!C3,IF(AND(B37&gt;上下限!C3,B37&lt;=上下限!B3),B37,IF(B37&gt;上下限!B3,上下限!B3))))</f>
        <v>4186</v>
      </c>
      <c r="D38" s="10">
        <v>0.05</v>
      </c>
      <c r="E38" s="10">
        <v>0.02</v>
      </c>
      <c r="F38" s="12">
        <f t="shared" si="3"/>
        <v>209.3</v>
      </c>
      <c r="G38" s="12">
        <f t="shared" si="4"/>
        <v>83.72</v>
      </c>
      <c r="H38" s="13">
        <f t="shared" si="5"/>
        <v>293.02</v>
      </c>
    </row>
    <row r="39" ht="25" customHeight="1" spans="1:11">
      <c r="A39" s="3" t="s">
        <v>11</v>
      </c>
      <c r="B39" s="15"/>
      <c r="C39" s="4">
        <f>IF(B37&lt;=0,0,上下限!B4)</f>
        <v>10</v>
      </c>
      <c r="D39" s="10">
        <v>0.8</v>
      </c>
      <c r="E39" s="10">
        <v>0.5</v>
      </c>
      <c r="F39" s="12">
        <f t="shared" si="3"/>
        <v>8</v>
      </c>
      <c r="G39" s="12">
        <f t="shared" si="4"/>
        <v>5</v>
      </c>
      <c r="H39" s="13">
        <f t="shared" si="5"/>
        <v>13</v>
      </c>
      <c r="K39" s="26"/>
    </row>
    <row r="40" ht="25" customHeight="1" spans="1:11">
      <c r="A40" s="2" t="s">
        <v>15</v>
      </c>
      <c r="B40" s="18"/>
      <c r="C40" s="18"/>
      <c r="D40" s="18"/>
      <c r="E40" s="18"/>
      <c r="F40" s="19">
        <f t="shared" ref="F40:H40" si="6">SUM(F37:F39)</f>
        <v>790.3</v>
      </c>
      <c r="G40" s="19">
        <f t="shared" si="6"/>
        <v>470.72</v>
      </c>
      <c r="H40" s="19">
        <f t="shared" si="6"/>
        <v>1261.02</v>
      </c>
      <c r="K40" s="27"/>
    </row>
    <row r="41" ht="20.1" customHeight="1" spans="1:8">
      <c r="A41" s="25"/>
      <c r="B41" s="25"/>
      <c r="C41" s="25"/>
      <c r="D41" s="25"/>
      <c r="E41" s="25"/>
      <c r="F41" s="25"/>
      <c r="G41" s="25"/>
      <c r="H41" s="25"/>
    </row>
  </sheetData>
  <protectedRanges>
    <protectedRange sqref="B4 D7:D8 B15 D18:D19 B26 D29:D30 B37" name="区域"/>
  </protectedRanges>
  <mergeCells count="32">
    <mergeCell ref="A1:H1"/>
    <mergeCell ref="D2:E2"/>
    <mergeCell ref="F2:H2"/>
    <mergeCell ref="A10:H10"/>
    <mergeCell ref="A12:H12"/>
    <mergeCell ref="D13:E13"/>
    <mergeCell ref="F13:H13"/>
    <mergeCell ref="A21:H21"/>
    <mergeCell ref="A23:H23"/>
    <mergeCell ref="D24:E24"/>
    <mergeCell ref="F24:H24"/>
    <mergeCell ref="A32:H32"/>
    <mergeCell ref="A34:H34"/>
    <mergeCell ref="D35:E35"/>
    <mergeCell ref="F35:H35"/>
    <mergeCell ref="A41:H41"/>
    <mergeCell ref="A2:A3"/>
    <mergeCell ref="A13:A14"/>
    <mergeCell ref="A24:A25"/>
    <mergeCell ref="A35:A36"/>
    <mergeCell ref="B2:B3"/>
    <mergeCell ref="B4:B8"/>
    <mergeCell ref="B13:B14"/>
    <mergeCell ref="B15:B19"/>
    <mergeCell ref="B24:B25"/>
    <mergeCell ref="B26:B30"/>
    <mergeCell ref="B35:B36"/>
    <mergeCell ref="B37:B39"/>
    <mergeCell ref="C2:C3"/>
    <mergeCell ref="C13:C14"/>
    <mergeCell ref="C24:C25"/>
    <mergeCell ref="C35:C36"/>
  </mergeCells>
  <printOptions horizontalCentered="1"/>
  <pageMargins left="0.393055555555556" right="0.393055555555556" top="0" bottom="0" header="0.511805555555556" footer="0.511805555555556"/>
  <pageSetup paperSize="9" scale="120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5"/>
  <sheetViews>
    <sheetView workbookViewId="0">
      <selection activeCell="C9" sqref="C9"/>
    </sheetView>
  </sheetViews>
  <sheetFormatPr defaultColWidth="8.73148148148148" defaultRowHeight="14.4" outlineLevelRow="4" outlineLevelCol="2"/>
  <cols>
    <col min="1" max="1" width="33" customWidth="1"/>
    <col min="2" max="2" width="17.3611111111111" customWidth="1"/>
    <col min="3" max="3" width="19.0925925925926" customWidth="1"/>
  </cols>
  <sheetData>
    <row r="1" ht="15.6" spans="1:3">
      <c r="A1" s="1" t="s">
        <v>1</v>
      </c>
      <c r="B1" s="2" t="s">
        <v>24</v>
      </c>
      <c r="C1" s="2" t="s">
        <v>25</v>
      </c>
    </row>
    <row r="2" ht="15.6" spans="1:3">
      <c r="A2" s="3" t="s">
        <v>9</v>
      </c>
      <c r="B2" s="4">
        <v>27549</v>
      </c>
      <c r="C2" s="4">
        <v>4775</v>
      </c>
    </row>
    <row r="3" ht="15.6" spans="1:3">
      <c r="A3" s="3" t="s">
        <v>26</v>
      </c>
      <c r="B3" s="4">
        <v>20931</v>
      </c>
      <c r="C3" s="4">
        <v>4186</v>
      </c>
    </row>
    <row r="4" ht="15.6" spans="1:3">
      <c r="A4" s="3" t="s">
        <v>11</v>
      </c>
      <c r="B4" s="4">
        <v>10</v>
      </c>
      <c r="C4" s="4">
        <v>10</v>
      </c>
    </row>
    <row r="5" ht="15.6" spans="1:3">
      <c r="A5" s="3" t="s">
        <v>12</v>
      </c>
      <c r="B5" s="4">
        <v>25029</v>
      </c>
      <c r="C5" s="4">
        <v>1750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2025应缴费计算表</vt:lpstr>
      <vt:lpstr>上下限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黄琼</dc:creator>
  <cp:lastModifiedBy>陈均山</cp:lastModifiedBy>
  <dcterms:created xsi:type="dcterms:W3CDTF">2021-07-22T01:59:00Z</dcterms:created>
  <dcterms:modified xsi:type="dcterms:W3CDTF">2025-11-07T03:52:40Z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